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XLS\"/>
    </mc:Choice>
  </mc:AlternateContent>
  <bookViews>
    <workbookView xWindow="360" yWindow="30" windowWidth="15480" windowHeight="7935"/>
  </bookViews>
  <sheets>
    <sheet name="גיליון1" sheetId="1" r:id="rId1"/>
    <sheet name="גיליון2" sheetId="2" r:id="rId2"/>
    <sheet name="גיליון3" sheetId="3" r:id="rId3"/>
  </sheets>
  <calcPr calcId="152511"/>
</workbook>
</file>

<file path=xl/calcChain.xml><?xml version="1.0" encoding="utf-8"?>
<calcChain xmlns="http://schemas.openxmlformats.org/spreadsheetml/2006/main">
  <c r="G53" i="1" l="1"/>
  <c r="G52" i="1"/>
  <c r="L4" i="1"/>
  <c r="L5" i="1"/>
  <c r="L6" i="1"/>
  <c r="L7" i="1"/>
  <c r="L8" i="1"/>
  <c r="L9" i="1"/>
  <c r="L10" i="1"/>
  <c r="L3" i="1"/>
  <c r="F36" i="1"/>
  <c r="E37" i="1"/>
  <c r="F35" i="1"/>
  <c r="I22" i="1"/>
  <c r="I23" i="1"/>
  <c r="I24" i="1"/>
  <c r="I25" i="1"/>
  <c r="I26" i="1"/>
  <c r="I27" i="1"/>
  <c r="I28" i="1"/>
  <c r="I21" i="1"/>
  <c r="I65" i="1"/>
  <c r="I64" i="1"/>
  <c r="H16" i="1"/>
  <c r="H15" i="1"/>
  <c r="D78" i="1"/>
  <c r="H66" i="1"/>
  <c r="E60" i="1"/>
  <c r="K11" i="1"/>
  <c r="G17" i="1"/>
  <c r="F43" i="1"/>
  <c r="F44" i="1"/>
  <c r="F45" i="1"/>
  <c r="F46" i="1"/>
  <c r="F42" i="1"/>
  <c r="F59" i="1"/>
  <c r="F58" i="1"/>
  <c r="F54" i="1"/>
  <c r="E47" i="1"/>
  <c r="H29" i="1"/>
  <c r="F34" i="1"/>
  <c r="F37" i="1" s="1"/>
  <c r="C73" i="1" s="1"/>
  <c r="E73" i="1" s="1"/>
  <c r="F33" i="1"/>
  <c r="L11" i="1" l="1"/>
  <c r="C70" i="1" s="1"/>
  <c r="E70" i="1" s="1"/>
  <c r="H17" i="1"/>
  <c r="C71" i="1" s="1"/>
  <c r="E71" i="1" s="1"/>
  <c r="I29" i="1"/>
  <c r="C72" i="1" s="1"/>
  <c r="E72" i="1" s="1"/>
  <c r="F60" i="1"/>
  <c r="C76" i="1" s="1"/>
  <c r="E76" i="1" s="1"/>
  <c r="F47" i="1"/>
  <c r="C74" i="1" s="1"/>
  <c r="E74" i="1" s="1"/>
  <c r="I66" i="1"/>
  <c r="C77" i="1" s="1"/>
  <c r="E77" i="1" s="1"/>
  <c r="G54" i="1"/>
  <c r="C75" i="1" l="1"/>
  <c r="E75" i="1" s="1"/>
  <c r="E78" i="1" s="1"/>
</calcChain>
</file>

<file path=xl/sharedStrings.xml><?xml version="1.0" encoding="utf-8"?>
<sst xmlns="http://schemas.openxmlformats.org/spreadsheetml/2006/main" count="138" uniqueCount="103">
  <si>
    <t>סוג מוצר</t>
  </si>
  <si>
    <t>מקצוע</t>
  </si>
  <si>
    <t>מס"ד</t>
  </si>
  <si>
    <t>סוג שירות</t>
  </si>
  <si>
    <t>10M</t>
  </si>
  <si>
    <t>20M</t>
  </si>
  <si>
    <t>100M</t>
  </si>
  <si>
    <t>200M</t>
  </si>
  <si>
    <t>1G</t>
  </si>
  <si>
    <t xml:space="preserve"> מהירות</t>
  </si>
  <si>
    <t>מהנדס תקשורת/אבטחת מידע</t>
  </si>
  <si>
    <t>טכנאי תקשורת/אבטחת מידע</t>
  </si>
  <si>
    <t>מחיר עבור שירותי אירוח בחוות הספק</t>
  </si>
  <si>
    <t>סה"כ</t>
  </si>
  <si>
    <t xml:space="preserve"> מקום בארון שרתים - 1U כולל חשמל 1KVA </t>
  </si>
  <si>
    <t xml:space="preserve"> מקום בארון שרתים - ארון שלם כולל חשמל 6KVA </t>
  </si>
  <si>
    <t xml:space="preserve">שעות העבודה ישמשו רק עבור  שינויים ושירותים  נוספים שלא נכללים בטבלאות </t>
  </si>
  <si>
    <t>סה"כ מחיר משוקלל</t>
  </si>
  <si>
    <t>יצרן/ מהירות</t>
  </si>
  <si>
    <t>F5-1G</t>
  </si>
  <si>
    <t>RADWARE-1G</t>
  </si>
  <si>
    <t>300M</t>
  </si>
  <si>
    <t>50M</t>
  </si>
  <si>
    <t>500M</t>
  </si>
  <si>
    <t>40Mb/3Mb</t>
  </si>
  <si>
    <t>100Mb/3Mb</t>
  </si>
  <si>
    <t>100Mb</t>
  </si>
  <si>
    <t>200Mb</t>
  </si>
  <si>
    <t>מחיר גישה ISP סימטרי +תשתית+ ציוד</t>
  </si>
  <si>
    <t>10Mb</t>
  </si>
  <si>
    <t>20Mb</t>
  </si>
  <si>
    <t>50Mb</t>
  </si>
  <si>
    <t>מחיר</t>
  </si>
  <si>
    <t>מחיר עבור שירות MPLS לספקי שרותי  ענן בחו"ל</t>
  </si>
  <si>
    <t>משקל לצורך שכלול ההצעה</t>
  </si>
  <si>
    <t xml:space="preserve">מקום בארון שרתים -1/2 ארון כולל חשמל 3KVA   </t>
  </si>
  <si>
    <t>מהירות סימטרית</t>
  </si>
  <si>
    <t>300Mb</t>
  </si>
  <si>
    <t>500Mb</t>
  </si>
  <si>
    <t>1Gb</t>
  </si>
  <si>
    <t xml:space="preserve">מהירות סימטרית </t>
  </si>
  <si>
    <t>המחירים בטבלה בש"ח, לחודש (ללא מע"מ)  כולל התקנה, תחזוקה באתרי הדואר</t>
  </si>
  <si>
    <t>רישום \ חידוש DOMAIN</t>
  </si>
  <si>
    <t xml:space="preserve">איזון עומסים בין ספקים שונים </t>
  </si>
  <si>
    <t>המחירים בטבלה כוללים רישוי, התקנה תחזוקה ועדכונים שוטפים</t>
  </si>
  <si>
    <t xml:space="preserve">   מחיר </t>
  </si>
  <si>
    <t>המחירים  בטבלה בש"ח, לחודש (ללא מע"מ) וכוללים התקנה,שרותי מפעיל (אצבע)</t>
  </si>
  <si>
    <t xml:space="preserve">המחירים לחודש (ללא מע"מ) </t>
  </si>
  <si>
    <t xml:space="preserve">  תיאור המוצר </t>
  </si>
  <si>
    <t xml:space="preserve">שרת וירטואלי                           מעבד:4 core, זכרון: 16GB      שטח דיסק :1TERA 
Windows 20018R2/2016 Standard 
Granted Network bandwidth 200M  כולל גיבוי וניהול
</t>
  </si>
  <si>
    <t>תאור המס"ד</t>
  </si>
  <si>
    <t>סה"כ מחיר למס"ד</t>
  </si>
  <si>
    <t xml:space="preserve"> שעת מומחה</t>
  </si>
  <si>
    <t>המחירים לחודש ללא  מע"מ וכוללים התקנה וכל שירותי הסינון המחמירים שיש לספק כגון:(spam,content,antivirus )</t>
  </si>
  <si>
    <t xml:space="preserve">תוספת לניהול מרכזי הכולל פורטל אישי והפקת כרטיסי גישה
משקל עמודה 20% </t>
  </si>
  <si>
    <r>
      <t xml:space="preserve">רכיב לאיזון עומסים בין ספקים שונים
</t>
    </r>
    <r>
      <rPr>
        <b/>
        <sz val="10"/>
        <rFont val="Arial"/>
        <family val="2"/>
      </rPr>
      <t>Load balancer</t>
    </r>
    <r>
      <rPr>
        <b/>
        <sz val="16"/>
        <rFont val="Arial"/>
        <family val="2"/>
      </rPr>
      <t xml:space="preserve"> </t>
    </r>
  </si>
  <si>
    <t xml:space="preserve">   מחיר לציוד לחודש (ללא מע"מ) כולל התקנה, רישוי וניהול משותף</t>
  </si>
  <si>
    <t>שרות WiFi
מנוהל</t>
  </si>
  <si>
    <t>תוספת לנתב אלחוט מנוהל כולל התקנה 
משקל עמודה 20%</t>
  </si>
  <si>
    <t xml:space="preserve">   מחיר  לחודש גישה  ל ISP 
משקל עמודה 60%</t>
  </si>
  <si>
    <t xml:space="preserve">שרות ADSL </t>
  </si>
  <si>
    <t xml:space="preserve">המחירים לחודש ללא  מע"מ וכוללים התקנה וכל שירותי הסינון המחמירים שיש לספק כגון:(spam,content,antivirus ,רימון ) </t>
  </si>
  <si>
    <t xml:space="preserve">אתר WEB סטטי עד 500M Granted Network bandwidth 500M            כולל חבילת אירוח גיבוי וניהול
</t>
  </si>
  <si>
    <t xml:space="preserve">סה"כ מחיר משוקלל </t>
  </si>
  <si>
    <t xml:space="preserve">סה"כ מחיר משוקלל  </t>
  </si>
  <si>
    <t xml:space="preserve">משקל שורה </t>
  </si>
  <si>
    <t>משקל שורה</t>
  </si>
  <si>
    <t>משקל לשורה</t>
  </si>
  <si>
    <t xml:space="preserve">משקל המס"ד </t>
  </si>
  <si>
    <t>טבלת סיכום ושקלול לצורך בדיקת ההצעות</t>
  </si>
  <si>
    <t xml:space="preserve"> כתובות AS NUMBER
 CLASS-C  </t>
  </si>
  <si>
    <t xml:space="preserve">תאור </t>
  </si>
  <si>
    <t>תוספת  לכל DOMAIN נוסף</t>
  </si>
  <si>
    <t xml:space="preserve">שרות  ענן להגנה על אתרים WAF בניהול משותף ל 8 Domain's  
התואם לקצב 
 כולל דיווח מיידי, רישוי, ניהול משותף ודוחות
</t>
  </si>
  <si>
    <t>DOMAIN</t>
  </si>
  <si>
    <t xml:space="preserve"> 
DOMAIN</t>
  </si>
  <si>
    <t>מחיר מקסימום לשעה (ללא מע"מ)</t>
  </si>
  <si>
    <t>מחיר לשעה מוצע (ללא מע""מ)</t>
  </si>
  <si>
    <t>שם המציע:</t>
  </si>
  <si>
    <t>חתימת המציע:</t>
  </si>
  <si>
    <r>
      <t xml:space="preserve">משקל הטבלה לצורך  שקלול  הצעות המחיר - </t>
    </r>
    <r>
      <rPr>
        <b/>
        <sz val="12"/>
        <color indexed="10"/>
        <rFont val="David"/>
        <family val="2"/>
        <charset val="177"/>
      </rPr>
      <t>25%</t>
    </r>
  </si>
  <si>
    <r>
      <t xml:space="preserve">   מחיר גישה ISP  כולל התקנה
</t>
    </r>
    <r>
      <rPr>
        <b/>
        <sz val="11"/>
        <color indexed="10"/>
        <rFont val="David"/>
        <family val="2"/>
        <charset val="177"/>
      </rPr>
      <t>משקל עמודה  10%</t>
    </r>
  </si>
  <si>
    <r>
      <t xml:space="preserve"> מחיר  תשתית תמסורת  METRO  כולל התקנה
</t>
    </r>
    <r>
      <rPr>
        <b/>
        <sz val="11"/>
        <color indexed="10"/>
        <rFont val="David"/>
        <family val="2"/>
        <charset val="177"/>
      </rPr>
      <t>משקל עמודה  5%</t>
    </r>
  </si>
  <si>
    <r>
      <t xml:space="preserve"> מחירתשתית תמסורת  SDH כולל התקנה
</t>
    </r>
    <r>
      <rPr>
        <b/>
        <sz val="11"/>
        <color indexed="10"/>
        <rFont val="David"/>
        <family val="2"/>
        <charset val="177"/>
      </rPr>
      <t>משקל עמודה 5%</t>
    </r>
  </si>
  <si>
    <r>
      <t xml:space="preserve"> מחיר  בנדל הכולל גישה  ISP  + תשתית תמסורת  METRO כולל התקנה
</t>
    </r>
    <r>
      <rPr>
        <b/>
        <sz val="11"/>
        <color indexed="10"/>
        <rFont val="David"/>
        <family val="2"/>
        <charset val="177"/>
      </rPr>
      <t>משקל עמודה  25%</t>
    </r>
  </si>
  <si>
    <r>
      <t xml:space="preserve"> מחיר  בנדל הכולל גישה  ISP  + תשתית תמסורת  SDH כולל התקנה
</t>
    </r>
    <r>
      <rPr>
        <b/>
        <sz val="11"/>
        <color indexed="10"/>
        <rFont val="David"/>
        <family val="2"/>
        <charset val="177"/>
      </rPr>
      <t>משקל עמודה  15%</t>
    </r>
  </si>
  <si>
    <r>
      <t xml:space="preserve">תוספת עבור נתב סיסקו מדגם 4xxx ומעלה התואם לקצב,   תמיכה ב BGP, רישוי וניהול  משותף  
</t>
    </r>
    <r>
      <rPr>
        <b/>
        <sz val="11"/>
        <color indexed="10"/>
        <rFont val="David"/>
        <family val="2"/>
        <charset val="177"/>
      </rPr>
      <t>משקל עמודה  20%</t>
    </r>
  </si>
  <si>
    <r>
      <t xml:space="preserve">תוספת עבור הגנת DDOS 
התואם לקצב
 כולל דיווח מיידי, רישוי, ניהול משותף ודוחות
</t>
    </r>
    <r>
      <rPr>
        <b/>
        <sz val="11"/>
        <color indexed="10"/>
        <rFont val="David"/>
        <family val="2"/>
        <charset val="177"/>
      </rPr>
      <t>משקל עמודה 20%</t>
    </r>
  </si>
  <si>
    <r>
      <t xml:space="preserve"> המחירים לחודש, בש"ח וללא מע"מ  ויכללו את כל השירותים
SLA תחזוקה ורישוי 24*7   </t>
    </r>
    <r>
      <rPr>
        <b/>
        <sz val="12"/>
        <color indexed="10"/>
        <rFont val="David"/>
        <family val="2"/>
        <charset val="177"/>
      </rPr>
      <t>כנדרש  בסעיף 2 במפרט השרותים</t>
    </r>
  </si>
  <si>
    <r>
      <rPr>
        <b/>
        <sz val="14"/>
        <rFont val="David"/>
        <family val="2"/>
        <charset val="177"/>
      </rPr>
      <t>משקל הטבלה לצורך  שקלול  הצעות המחיר -</t>
    </r>
    <r>
      <rPr>
        <b/>
        <sz val="14"/>
        <color indexed="10"/>
        <rFont val="David"/>
        <family val="2"/>
        <charset val="177"/>
      </rPr>
      <t xml:space="preserve"> 5%</t>
    </r>
  </si>
  <si>
    <r>
      <t xml:space="preserve">מחיר קישור יחיד לספק מקומי   וקישור לאתר ספק הענן  pop יחיד
</t>
    </r>
    <r>
      <rPr>
        <b/>
        <sz val="12"/>
        <color indexed="10"/>
        <rFont val="David"/>
        <family val="2"/>
        <charset val="177"/>
      </rPr>
      <t>(קישור בודד)
משקל עמודה 25%</t>
    </r>
  </si>
  <si>
    <r>
      <t xml:space="preserve">מחיר קישור כפול לספק מקומי בשרידות  וקישור לאתר ספק הענן 
pop יחיד
</t>
    </r>
    <r>
      <rPr>
        <b/>
        <sz val="12"/>
        <color indexed="10"/>
        <rFont val="David"/>
        <family val="2"/>
        <charset val="177"/>
      </rPr>
      <t>(קישור MASH)
משקל עמודה 15%</t>
    </r>
  </si>
  <si>
    <r>
      <t xml:space="preserve">קישור כפול לספק מקומי בשרידות  וקישור לאתרי הספק בענן מול שני pop's ( במדינות שונות)
</t>
    </r>
    <r>
      <rPr>
        <b/>
        <sz val="12"/>
        <color indexed="10"/>
        <rFont val="David"/>
        <family val="2"/>
        <charset val="177"/>
      </rPr>
      <t>קישור (full mash)
משקל עמודה 20%</t>
    </r>
  </si>
  <si>
    <r>
      <t xml:space="preserve">תוספת עבור נתב  cisco  תואם קצב
מדגם 4xxx ומעלה
</t>
    </r>
    <r>
      <rPr>
        <b/>
        <sz val="12"/>
        <color indexed="10"/>
        <rFont val="David"/>
        <family val="2"/>
        <charset val="177"/>
      </rPr>
      <t>משקל עמודה 40%</t>
    </r>
  </si>
  <si>
    <r>
      <t xml:space="preserve">משקל הטבלה לצורך  שקלול  הצעות המחיר - </t>
    </r>
    <r>
      <rPr>
        <b/>
        <sz val="12"/>
        <color indexed="10"/>
        <rFont val="David"/>
        <family val="2"/>
        <charset val="177"/>
      </rPr>
      <t>10%</t>
    </r>
  </si>
  <si>
    <r>
      <t xml:space="preserve">משקל הטבלה לצורך  שקלול  הצעות המחיר - </t>
    </r>
    <r>
      <rPr>
        <b/>
        <sz val="12"/>
        <color indexed="10"/>
        <rFont val="David"/>
        <family val="2"/>
        <charset val="177"/>
      </rPr>
      <t>5%</t>
    </r>
  </si>
  <si>
    <r>
      <t>משקל הטבלה לצורך  שקלול  הצעות המחיר -</t>
    </r>
    <r>
      <rPr>
        <b/>
        <sz val="12"/>
        <color indexed="10"/>
        <rFont val="David"/>
        <family val="2"/>
        <charset val="177"/>
      </rPr>
      <t xml:space="preserve"> 5%</t>
    </r>
  </si>
  <si>
    <r>
      <t xml:space="preserve">משקל הטבלה לצורך  שקלול  הצעות המחיר - </t>
    </r>
    <r>
      <rPr>
        <b/>
        <sz val="12"/>
        <color indexed="10"/>
        <rFont val="David"/>
        <family val="2"/>
        <charset val="177"/>
      </rPr>
      <t>20%</t>
    </r>
  </si>
  <si>
    <r>
      <t xml:space="preserve">   מחיר גישה   לחודש 
</t>
    </r>
    <r>
      <rPr>
        <b/>
        <sz val="10"/>
        <color indexed="10"/>
        <rFont val="David"/>
        <family val="2"/>
        <charset val="177"/>
      </rPr>
      <t>משקל עמודה 70%</t>
    </r>
  </si>
  <si>
    <r>
      <t xml:space="preserve">תוספת עלות לכתובת קבועה
</t>
    </r>
    <r>
      <rPr>
        <b/>
        <sz val="10"/>
        <color indexed="10"/>
        <rFont val="David"/>
        <family val="2"/>
        <charset val="177"/>
      </rPr>
      <t>משקל עמודה 10%</t>
    </r>
  </si>
  <si>
    <r>
      <t xml:space="preserve">תוספת נתב אלחוטי
</t>
    </r>
    <r>
      <rPr>
        <b/>
        <sz val="10"/>
        <color indexed="10"/>
        <rFont val="David"/>
        <family val="2"/>
        <charset val="177"/>
      </rPr>
      <t xml:space="preserve">משקל עמודה 10% </t>
    </r>
  </si>
  <si>
    <r>
      <t xml:space="preserve">תוספת לתשתית
</t>
    </r>
    <r>
      <rPr>
        <b/>
        <sz val="10"/>
        <color indexed="10"/>
        <rFont val="David"/>
        <family val="2"/>
        <charset val="177"/>
      </rPr>
      <t>משקל עמודה 10%</t>
    </r>
  </si>
  <si>
    <t>הקובץ נעול לעריכה. יש למלא את הצעת המחיר מלאה בכל התאים המודגשים בצהוב.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</si>
</sst>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C09]#,##0.00"/>
    <numFmt numFmtId="165" formatCode="[$$-409]#,##0"/>
    <numFmt numFmtId="166" formatCode="&quot;₪&quot;\ #,##0"/>
  </numFmts>
  <fonts count="33" x14ac:knownFonts="1">
    <font>
      <sz val="11"/>
      <color theme="1"/>
      <name val="Arial"/>
      <family val="2"/>
      <charset val="177"/>
      <scheme val="minor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  <charset val="177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4"/>
      <name val="David"/>
      <family val="2"/>
      <charset val="177"/>
    </font>
    <font>
      <b/>
      <sz val="14"/>
      <color indexed="10"/>
      <name val="David"/>
      <family val="2"/>
      <charset val="177"/>
    </font>
    <font>
      <b/>
      <sz val="12"/>
      <name val="David"/>
      <family val="2"/>
      <charset val="177"/>
    </font>
    <font>
      <b/>
      <sz val="12"/>
      <color indexed="10"/>
      <name val="David"/>
      <family val="2"/>
      <charset val="177"/>
    </font>
    <font>
      <b/>
      <sz val="8"/>
      <name val="David"/>
      <family val="2"/>
      <charset val="177"/>
    </font>
    <font>
      <b/>
      <sz val="10"/>
      <name val="David"/>
      <family val="2"/>
      <charset val="177"/>
    </font>
    <font>
      <b/>
      <sz val="10"/>
      <color indexed="10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10"/>
      <name val="David"/>
      <family val="2"/>
      <charset val="177"/>
    </font>
    <font>
      <b/>
      <sz val="12"/>
      <color indexed="8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/>
    </xf>
    <xf numFmtId="0" fontId="7" fillId="0" borderId="1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0" fillId="0" borderId="1" xfId="0" applyBorder="1"/>
    <xf numFmtId="0" fontId="15" fillId="0" borderId="10" xfId="0" applyFont="1" applyBorder="1" applyAlignment="1"/>
    <xf numFmtId="166" fontId="7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right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9" fontId="16" fillId="0" borderId="1" xfId="0" applyNumberFormat="1" applyFon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7" fillId="0" borderId="14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9" fontId="17" fillId="0" borderId="16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0" fillId="0" borderId="32" xfId="0" applyBorder="1"/>
    <xf numFmtId="0" fontId="0" fillId="0" borderId="33" xfId="0" applyBorder="1"/>
    <xf numFmtId="0" fontId="25" fillId="0" borderId="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30" fillId="0" borderId="3" xfId="0" applyNumberFormat="1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wrapText="1"/>
    </xf>
    <xf numFmtId="0" fontId="25" fillId="0" borderId="14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64" fontId="25" fillId="0" borderId="12" xfId="0" applyNumberFormat="1" applyFont="1" applyFill="1" applyBorder="1" applyAlignment="1">
      <alignment horizontal="center" vertical="center" wrapText="1"/>
    </xf>
    <xf numFmtId="164" fontId="25" fillId="0" borderId="9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3" xfId="0" applyNumberFormat="1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18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horizontal="right" wrapText="1"/>
    </xf>
    <xf numFmtId="0" fontId="25" fillId="0" borderId="25" xfId="0" applyFont="1" applyBorder="1" applyAlignment="1">
      <alignment horizontal="center" vertical="center" wrapText="1"/>
    </xf>
    <xf numFmtId="0" fontId="30" fillId="0" borderId="8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2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166" fontId="4" fillId="2" borderId="1" xfId="0" applyNumberFormat="1" applyFont="1" applyFill="1" applyBorder="1" applyAlignment="1" applyProtection="1">
      <alignment horizontal="center" vertical="center"/>
    </xf>
    <xf numFmtId="166" fontId="25" fillId="2" borderId="1" xfId="0" applyNumberFormat="1" applyFont="1" applyFill="1" applyBorder="1" applyAlignment="1">
      <alignment horizontal="center" vertical="center"/>
    </xf>
    <xf numFmtId="166" fontId="25" fillId="2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rightToLeft="1" tabSelected="1" zoomScaleNormal="60" workbookViewId="0">
      <selection activeCell="K6" sqref="K6"/>
    </sheetView>
  </sheetViews>
  <sheetFormatPr defaultRowHeight="15" x14ac:dyDescent="0.25"/>
  <cols>
    <col min="1" max="1" width="5.25" customWidth="1"/>
    <col min="2" max="2" width="10.375" style="1" customWidth="1"/>
    <col min="3" max="3" width="10.125" style="4" customWidth="1"/>
    <col min="4" max="4" width="14.25" style="3" customWidth="1"/>
    <col min="5" max="5" width="12" style="3" customWidth="1"/>
    <col min="6" max="6" width="14.375" style="3" customWidth="1"/>
    <col min="7" max="7" width="13.125" style="3" customWidth="1"/>
    <col min="8" max="8" width="11.875" style="3" customWidth="1"/>
    <col min="9" max="10" width="12.875" style="3" customWidth="1"/>
    <col min="11" max="11" width="8.75" style="3" customWidth="1"/>
    <col min="12" max="12" width="11.75" style="3" customWidth="1"/>
    <col min="13" max="13" width="11.25" style="3" customWidth="1"/>
    <col min="14" max="14" width="12.875" style="3" customWidth="1"/>
  </cols>
  <sheetData>
    <row r="1" spans="1:20" s="34" customFormat="1" ht="30" customHeight="1" x14ac:dyDescent="0.25">
      <c r="A1" s="82" t="s">
        <v>80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  <c r="M1" s="25"/>
      <c r="N1" s="25"/>
      <c r="O1" s="25"/>
      <c r="P1" s="25"/>
      <c r="Q1" s="25"/>
      <c r="R1" s="25"/>
      <c r="S1" s="25"/>
      <c r="T1" s="25"/>
    </row>
    <row r="2" spans="1:20" s="2" customFormat="1" ht="135" x14ac:dyDescent="0.2">
      <c r="A2" s="87" t="s">
        <v>2</v>
      </c>
      <c r="B2" s="88" t="s">
        <v>3</v>
      </c>
      <c r="C2" s="88" t="s">
        <v>36</v>
      </c>
      <c r="D2" s="88" t="s">
        <v>81</v>
      </c>
      <c r="E2" s="88" t="s">
        <v>82</v>
      </c>
      <c r="F2" s="88" t="s">
        <v>83</v>
      </c>
      <c r="G2" s="88" t="s">
        <v>84</v>
      </c>
      <c r="H2" s="88" t="s">
        <v>85</v>
      </c>
      <c r="I2" s="89" t="s">
        <v>86</v>
      </c>
      <c r="J2" s="89" t="s">
        <v>87</v>
      </c>
      <c r="K2" s="89" t="s">
        <v>34</v>
      </c>
      <c r="L2" s="90" t="s">
        <v>17</v>
      </c>
    </row>
    <row r="3" spans="1:20" ht="24" customHeight="1" x14ac:dyDescent="0.25">
      <c r="A3" s="74">
        <v>1</v>
      </c>
      <c r="B3" s="94" t="s">
        <v>28</v>
      </c>
      <c r="C3" s="7" t="s">
        <v>4</v>
      </c>
      <c r="D3" s="134"/>
      <c r="E3" s="136"/>
      <c r="F3" s="136"/>
      <c r="G3" s="136"/>
      <c r="H3" s="136"/>
      <c r="I3" s="136"/>
      <c r="J3" s="136"/>
      <c r="K3" s="45">
        <v>0.02</v>
      </c>
      <c r="L3" s="20">
        <f>SUM((D3*10%+E3*5%+F3*5%+G3*25%+H3*15%+I3*20%+J3*20%)*K3)</f>
        <v>0</v>
      </c>
      <c r="M3"/>
      <c r="N3"/>
    </row>
    <row r="4" spans="1:20" ht="24" customHeight="1" x14ac:dyDescent="0.25">
      <c r="A4" s="74"/>
      <c r="B4" s="94"/>
      <c r="C4" s="7" t="s">
        <v>5</v>
      </c>
      <c r="D4" s="136"/>
      <c r="E4" s="136"/>
      <c r="F4" s="136"/>
      <c r="G4" s="136"/>
      <c r="H4" s="136"/>
      <c r="I4" s="136"/>
      <c r="J4" s="136"/>
      <c r="K4" s="45">
        <v>0.03</v>
      </c>
      <c r="L4" s="20">
        <f t="shared" ref="L4:L10" si="0">SUM((D4*10%+E4*5%+F4*5%+G4*25%+H4*15%+I4*20%+J4*20%)*K4)</f>
        <v>0</v>
      </c>
      <c r="M4"/>
      <c r="N4"/>
    </row>
    <row r="5" spans="1:20" ht="24" customHeight="1" x14ac:dyDescent="0.25">
      <c r="A5" s="74"/>
      <c r="B5" s="94"/>
      <c r="C5" s="7" t="s">
        <v>22</v>
      </c>
      <c r="D5" s="136"/>
      <c r="E5" s="136"/>
      <c r="F5" s="136"/>
      <c r="G5" s="136"/>
      <c r="H5" s="136"/>
      <c r="I5" s="136"/>
      <c r="J5" s="136"/>
      <c r="K5" s="45">
        <v>0.05</v>
      </c>
      <c r="L5" s="20">
        <f t="shared" si="0"/>
        <v>0</v>
      </c>
      <c r="M5"/>
      <c r="N5"/>
    </row>
    <row r="6" spans="1:20" ht="24" customHeight="1" x14ac:dyDescent="0.25">
      <c r="A6" s="74"/>
      <c r="B6" s="94"/>
      <c r="C6" s="7" t="s">
        <v>6</v>
      </c>
      <c r="D6" s="136"/>
      <c r="E6" s="136"/>
      <c r="F6" s="136"/>
      <c r="G6" s="136"/>
      <c r="H6" s="136"/>
      <c r="I6" s="136"/>
      <c r="J6" s="136"/>
      <c r="K6" s="45">
        <v>0.05</v>
      </c>
      <c r="L6" s="20">
        <f t="shared" si="0"/>
        <v>0</v>
      </c>
      <c r="M6"/>
      <c r="N6"/>
    </row>
    <row r="7" spans="1:20" ht="24" customHeight="1" x14ac:dyDescent="0.25">
      <c r="A7" s="74"/>
      <c r="B7" s="94"/>
      <c r="C7" s="7" t="s">
        <v>7</v>
      </c>
      <c r="D7" s="136"/>
      <c r="E7" s="136"/>
      <c r="F7" s="136"/>
      <c r="G7" s="136"/>
      <c r="H7" s="136"/>
      <c r="I7" s="136"/>
      <c r="J7" s="136"/>
      <c r="K7" s="45">
        <v>0.4</v>
      </c>
      <c r="L7" s="20">
        <f t="shared" si="0"/>
        <v>0</v>
      </c>
      <c r="M7"/>
      <c r="N7"/>
    </row>
    <row r="8" spans="1:20" ht="24" customHeight="1" x14ac:dyDescent="0.25">
      <c r="A8" s="74"/>
      <c r="B8" s="94"/>
      <c r="C8" s="7" t="s">
        <v>21</v>
      </c>
      <c r="D8" s="136"/>
      <c r="E8" s="136"/>
      <c r="F8" s="136"/>
      <c r="G8" s="136"/>
      <c r="H8" s="136"/>
      <c r="I8" s="136"/>
      <c r="J8" s="136"/>
      <c r="K8" s="45">
        <v>0.05</v>
      </c>
      <c r="L8" s="20">
        <f t="shared" si="0"/>
        <v>0</v>
      </c>
      <c r="M8"/>
      <c r="N8"/>
    </row>
    <row r="9" spans="1:20" ht="24" customHeight="1" x14ac:dyDescent="0.25">
      <c r="A9" s="74"/>
      <c r="B9" s="94"/>
      <c r="C9" s="7" t="s">
        <v>23</v>
      </c>
      <c r="D9" s="136"/>
      <c r="E9" s="136"/>
      <c r="F9" s="136"/>
      <c r="G9" s="136"/>
      <c r="H9" s="136"/>
      <c r="I9" s="136"/>
      <c r="J9" s="136"/>
      <c r="K9" s="45">
        <v>0.2</v>
      </c>
      <c r="L9" s="20">
        <f t="shared" si="0"/>
        <v>0</v>
      </c>
      <c r="M9"/>
      <c r="N9"/>
    </row>
    <row r="10" spans="1:20" ht="24" customHeight="1" x14ac:dyDescent="0.25">
      <c r="A10" s="74"/>
      <c r="B10" s="94"/>
      <c r="C10" s="7" t="s">
        <v>8</v>
      </c>
      <c r="D10" s="136"/>
      <c r="E10" s="136"/>
      <c r="F10" s="136"/>
      <c r="G10" s="136"/>
      <c r="H10" s="136"/>
      <c r="I10" s="136"/>
      <c r="J10" s="136"/>
      <c r="K10" s="45">
        <v>0.2</v>
      </c>
      <c r="L10" s="20">
        <f t="shared" si="0"/>
        <v>0</v>
      </c>
      <c r="M10"/>
      <c r="N10"/>
    </row>
    <row r="11" spans="1:20" ht="40.5" customHeight="1" thickBot="1" x14ac:dyDescent="0.3">
      <c r="A11" s="75"/>
      <c r="B11" s="95"/>
      <c r="C11" s="91" t="s">
        <v>88</v>
      </c>
      <c r="D11" s="92"/>
      <c r="E11" s="92"/>
      <c r="F11" s="92"/>
      <c r="G11" s="92"/>
      <c r="H11" s="92"/>
      <c r="I11" s="92"/>
      <c r="J11" s="93"/>
      <c r="K11" s="55">
        <f>SUM(K3:K10)</f>
        <v>1</v>
      </c>
      <c r="L11" s="21">
        <f>SUM(L3:L10)</f>
        <v>0</v>
      </c>
      <c r="M11"/>
      <c r="N11"/>
    </row>
    <row r="12" spans="1:20" ht="24" customHeight="1" x14ac:dyDescent="0.3">
      <c r="A12" s="5"/>
      <c r="B12" s="6"/>
      <c r="C12" s="8"/>
      <c r="D12" s="9"/>
      <c r="E12" s="10"/>
      <c r="F12" s="10"/>
      <c r="G12" s="10"/>
      <c r="H12" s="10"/>
      <c r="I12" s="11"/>
      <c r="J12" s="11"/>
      <c r="K12" s="11"/>
      <c r="L12" s="11"/>
      <c r="M12" s="11"/>
      <c r="N12" s="12"/>
    </row>
    <row r="13" spans="1:20" ht="36" customHeight="1" x14ac:dyDescent="0.2">
      <c r="A13" s="94" t="s">
        <v>89</v>
      </c>
      <c r="B13" s="94"/>
      <c r="C13" s="94"/>
      <c r="D13" s="94"/>
      <c r="E13" s="94"/>
      <c r="F13" s="94"/>
      <c r="G13" s="94"/>
      <c r="H13" s="94"/>
      <c r="I13"/>
      <c r="J13"/>
      <c r="K13"/>
      <c r="L13"/>
      <c r="M13"/>
      <c r="N13"/>
    </row>
    <row r="14" spans="1:20" ht="113.25" customHeight="1" x14ac:dyDescent="0.2">
      <c r="A14" s="38" t="s">
        <v>2</v>
      </c>
      <c r="B14" s="88" t="s">
        <v>0</v>
      </c>
      <c r="C14" s="88" t="s">
        <v>9</v>
      </c>
      <c r="D14" s="88" t="s">
        <v>59</v>
      </c>
      <c r="E14" s="88" t="s">
        <v>54</v>
      </c>
      <c r="F14" s="88" t="s">
        <v>58</v>
      </c>
      <c r="G14" s="88" t="s">
        <v>65</v>
      </c>
      <c r="H14" s="88" t="s">
        <v>63</v>
      </c>
      <c r="I14"/>
      <c r="J14"/>
      <c r="K14"/>
      <c r="L14"/>
      <c r="M14"/>
      <c r="N14"/>
    </row>
    <row r="15" spans="1:20" ht="32.25" customHeight="1" x14ac:dyDescent="0.25">
      <c r="A15" s="56">
        <v>2</v>
      </c>
      <c r="B15" s="96" t="s">
        <v>57</v>
      </c>
      <c r="C15" s="116" t="s">
        <v>24</v>
      </c>
      <c r="D15" s="134"/>
      <c r="E15" s="136"/>
      <c r="F15" s="136"/>
      <c r="G15" s="45">
        <v>0.4</v>
      </c>
      <c r="H15" s="23">
        <f>SUM((D15*60%+E15*20%+F15*20%)*G15)</f>
        <v>0</v>
      </c>
      <c r="I15"/>
      <c r="J15"/>
      <c r="K15"/>
      <c r="L15"/>
      <c r="M15"/>
      <c r="N15"/>
    </row>
    <row r="16" spans="1:20" ht="37.5" customHeight="1" x14ac:dyDescent="0.25">
      <c r="A16" s="57"/>
      <c r="B16" s="97"/>
      <c r="C16" s="117" t="s">
        <v>25</v>
      </c>
      <c r="D16" s="136"/>
      <c r="E16" s="136"/>
      <c r="F16" s="136"/>
      <c r="G16" s="46">
        <v>0.6</v>
      </c>
      <c r="H16" s="20">
        <f>SUM((D16*60%+E16*20%+F16*20%)*G16)</f>
        <v>0</v>
      </c>
      <c r="I16"/>
      <c r="J16"/>
      <c r="K16"/>
      <c r="L16"/>
      <c r="M16"/>
      <c r="N16"/>
    </row>
    <row r="17" spans="1:14" ht="35.25" customHeight="1" thickBot="1" x14ac:dyDescent="0.3">
      <c r="A17" s="58"/>
      <c r="B17" s="91" t="s">
        <v>53</v>
      </c>
      <c r="C17" s="92"/>
      <c r="D17" s="92"/>
      <c r="E17" s="92"/>
      <c r="F17" s="92"/>
      <c r="G17" s="50">
        <f>SUM(G15:G16)</f>
        <v>1</v>
      </c>
      <c r="H17" s="24">
        <f>SUM(H15:H16)</f>
        <v>0</v>
      </c>
      <c r="J17"/>
      <c r="K17"/>
      <c r="L17"/>
      <c r="M17"/>
      <c r="N17"/>
    </row>
    <row r="18" spans="1:14" ht="24" customHeight="1" x14ac:dyDescent="0.25"/>
    <row r="19" spans="1:14" ht="24" customHeight="1" x14ac:dyDescent="0.2">
      <c r="A19" s="82" t="s">
        <v>80</v>
      </c>
      <c r="B19" s="83"/>
      <c r="C19" s="83"/>
      <c r="D19" s="83"/>
      <c r="E19" s="83"/>
      <c r="F19" s="83"/>
      <c r="G19" s="83"/>
      <c r="H19" s="83"/>
      <c r="I19" s="84"/>
      <c r="J19"/>
      <c r="K19"/>
      <c r="L19"/>
      <c r="M19"/>
      <c r="N19"/>
    </row>
    <row r="20" spans="1:14" ht="175.5" customHeight="1" thickBot="1" x14ac:dyDescent="0.25">
      <c r="A20" s="98" t="s">
        <v>2</v>
      </c>
      <c r="B20" s="99" t="s">
        <v>0</v>
      </c>
      <c r="C20" s="99" t="s">
        <v>40</v>
      </c>
      <c r="D20" s="99" t="s">
        <v>90</v>
      </c>
      <c r="E20" s="99" t="s">
        <v>91</v>
      </c>
      <c r="F20" s="100" t="s">
        <v>92</v>
      </c>
      <c r="G20" s="100" t="s">
        <v>93</v>
      </c>
      <c r="H20" s="101" t="s">
        <v>66</v>
      </c>
      <c r="I20" s="100" t="s">
        <v>17</v>
      </c>
      <c r="J20"/>
      <c r="K20"/>
      <c r="L20"/>
      <c r="M20"/>
      <c r="N20"/>
    </row>
    <row r="21" spans="1:14" ht="27.75" customHeight="1" x14ac:dyDescent="0.25">
      <c r="A21" s="73">
        <v>3</v>
      </c>
      <c r="B21" s="118" t="s">
        <v>33</v>
      </c>
      <c r="C21" s="47" t="s">
        <v>29</v>
      </c>
      <c r="D21" s="134"/>
      <c r="E21" s="136"/>
      <c r="F21" s="136"/>
      <c r="G21" s="136"/>
      <c r="H21" s="45">
        <v>0.02</v>
      </c>
      <c r="I21" s="39">
        <f>SUM((D21*25%+E21*15%+F21*20%+G21*40%)*H21)</f>
        <v>0</v>
      </c>
      <c r="J21"/>
      <c r="K21"/>
      <c r="L21"/>
      <c r="M21"/>
      <c r="N21"/>
    </row>
    <row r="22" spans="1:14" ht="24" customHeight="1" x14ac:dyDescent="0.25">
      <c r="A22" s="57"/>
      <c r="B22" s="97"/>
      <c r="C22" s="47" t="s">
        <v>30</v>
      </c>
      <c r="D22" s="136"/>
      <c r="E22" s="136"/>
      <c r="F22" s="136"/>
      <c r="G22" s="136"/>
      <c r="H22" s="45">
        <v>0.03</v>
      </c>
      <c r="I22" s="39">
        <f t="shared" ref="I22:I28" si="1">SUM((D22*25%+E22*15%+F22*20%+G22*40%)*H22)</f>
        <v>0</v>
      </c>
      <c r="J22"/>
      <c r="K22"/>
      <c r="L22"/>
      <c r="M22"/>
      <c r="N22"/>
    </row>
    <row r="23" spans="1:14" ht="24" customHeight="1" x14ac:dyDescent="0.25">
      <c r="A23" s="57"/>
      <c r="B23" s="97"/>
      <c r="C23" s="47" t="s">
        <v>31</v>
      </c>
      <c r="D23" s="136"/>
      <c r="E23" s="136"/>
      <c r="F23" s="136"/>
      <c r="G23" s="136"/>
      <c r="H23" s="45">
        <v>0.4</v>
      </c>
      <c r="I23" s="39">
        <f t="shared" si="1"/>
        <v>0</v>
      </c>
      <c r="J23"/>
      <c r="K23"/>
      <c r="L23"/>
      <c r="M23"/>
      <c r="N23"/>
    </row>
    <row r="24" spans="1:14" ht="24" customHeight="1" x14ac:dyDescent="0.25">
      <c r="A24" s="57"/>
      <c r="B24" s="97"/>
      <c r="C24" s="48" t="s">
        <v>26</v>
      </c>
      <c r="D24" s="136"/>
      <c r="E24" s="136"/>
      <c r="F24" s="136"/>
      <c r="G24" s="136"/>
      <c r="H24" s="45">
        <v>0.15</v>
      </c>
      <c r="I24" s="39">
        <f t="shared" si="1"/>
        <v>0</v>
      </c>
      <c r="J24"/>
      <c r="K24"/>
      <c r="L24"/>
      <c r="M24"/>
      <c r="N24"/>
    </row>
    <row r="25" spans="1:14" ht="24" customHeight="1" x14ac:dyDescent="0.25">
      <c r="A25" s="57"/>
      <c r="B25" s="97"/>
      <c r="C25" s="48" t="s">
        <v>27</v>
      </c>
      <c r="D25" s="136"/>
      <c r="E25" s="136"/>
      <c r="F25" s="136"/>
      <c r="G25" s="136"/>
      <c r="H25" s="45">
        <v>0.15</v>
      </c>
      <c r="I25" s="39">
        <f t="shared" si="1"/>
        <v>0</v>
      </c>
      <c r="J25"/>
      <c r="K25"/>
      <c r="L25"/>
      <c r="M25"/>
      <c r="N25"/>
    </row>
    <row r="26" spans="1:14" ht="24" customHeight="1" x14ac:dyDescent="0.25">
      <c r="A26" s="57"/>
      <c r="B26" s="97"/>
      <c r="C26" s="48" t="s">
        <v>37</v>
      </c>
      <c r="D26" s="136"/>
      <c r="E26" s="136"/>
      <c r="F26" s="136"/>
      <c r="G26" s="136"/>
      <c r="H26" s="45">
        <v>0.05</v>
      </c>
      <c r="I26" s="39">
        <f t="shared" si="1"/>
        <v>0</v>
      </c>
      <c r="J26"/>
      <c r="K26"/>
      <c r="L26"/>
      <c r="M26"/>
      <c r="N26"/>
    </row>
    <row r="27" spans="1:14" ht="24" customHeight="1" x14ac:dyDescent="0.25">
      <c r="A27" s="57"/>
      <c r="B27" s="97"/>
      <c r="C27" s="48" t="s">
        <v>38</v>
      </c>
      <c r="D27" s="136"/>
      <c r="E27" s="136"/>
      <c r="F27" s="136"/>
      <c r="G27" s="136"/>
      <c r="H27" s="45">
        <v>0.1</v>
      </c>
      <c r="I27" s="39">
        <f t="shared" si="1"/>
        <v>0</v>
      </c>
      <c r="J27"/>
      <c r="K27"/>
      <c r="L27"/>
      <c r="M27"/>
      <c r="N27"/>
    </row>
    <row r="28" spans="1:14" ht="34.5" customHeight="1" x14ac:dyDescent="0.25">
      <c r="A28" s="57"/>
      <c r="B28" s="97"/>
      <c r="C28" s="48" t="s">
        <v>39</v>
      </c>
      <c r="D28" s="136"/>
      <c r="E28" s="136"/>
      <c r="F28" s="136"/>
      <c r="G28" s="136"/>
      <c r="H28" s="45">
        <v>0.1</v>
      </c>
      <c r="I28" s="39">
        <f t="shared" si="1"/>
        <v>0</v>
      </c>
      <c r="J28"/>
      <c r="K28"/>
      <c r="L28"/>
      <c r="M28"/>
      <c r="N28"/>
    </row>
    <row r="29" spans="1:14" ht="46.5" customHeight="1" thickBot="1" x14ac:dyDescent="0.3">
      <c r="A29" s="58"/>
      <c r="B29" s="102" t="s">
        <v>41</v>
      </c>
      <c r="C29" s="103"/>
      <c r="D29" s="103"/>
      <c r="E29" s="103"/>
      <c r="F29" s="103"/>
      <c r="G29" s="104"/>
      <c r="H29" s="45">
        <f>SUM(H21:H28)</f>
        <v>1</v>
      </c>
      <c r="I29" s="39">
        <f>SUM(I21:I28)</f>
        <v>0</v>
      </c>
      <c r="J29"/>
      <c r="K29"/>
      <c r="L29"/>
      <c r="M29"/>
      <c r="N29"/>
    </row>
    <row r="30" spans="1:14" ht="24" customHeight="1" x14ac:dyDescent="0.25"/>
    <row r="31" spans="1:14" ht="32.25" customHeight="1" x14ac:dyDescent="0.2">
      <c r="A31" s="82" t="s">
        <v>94</v>
      </c>
      <c r="B31" s="83"/>
      <c r="C31" s="83"/>
      <c r="D31" s="83"/>
      <c r="E31" s="83"/>
      <c r="F31" s="84"/>
      <c r="K31"/>
      <c r="L31"/>
      <c r="M31"/>
      <c r="N31"/>
    </row>
    <row r="32" spans="1:14" ht="65.25" customHeight="1" x14ac:dyDescent="0.2">
      <c r="A32" s="105" t="s">
        <v>2</v>
      </c>
      <c r="B32" s="106" t="s">
        <v>0</v>
      </c>
      <c r="C32" s="106" t="s">
        <v>71</v>
      </c>
      <c r="D32" s="106" t="s">
        <v>32</v>
      </c>
      <c r="E32" s="107" t="s">
        <v>66</v>
      </c>
      <c r="F32" s="108" t="s">
        <v>17</v>
      </c>
      <c r="K32"/>
      <c r="L32"/>
      <c r="M32"/>
      <c r="N32"/>
    </row>
    <row r="33" spans="1:14" ht="49.5" customHeight="1" x14ac:dyDescent="0.25">
      <c r="A33" s="76">
        <v>4</v>
      </c>
      <c r="B33" s="112" t="s">
        <v>75</v>
      </c>
      <c r="C33" s="113" t="s">
        <v>70</v>
      </c>
      <c r="D33" s="137"/>
      <c r="E33" s="45">
        <v>0.05</v>
      </c>
      <c r="F33" s="39">
        <f>SUM(D33:D33)*E33</f>
        <v>0</v>
      </c>
      <c r="K33"/>
      <c r="L33"/>
      <c r="M33"/>
      <c r="N33"/>
    </row>
    <row r="34" spans="1:14" ht="47.25" x14ac:dyDescent="0.25">
      <c r="A34" s="76"/>
      <c r="B34" s="114"/>
      <c r="C34" s="113" t="s">
        <v>42</v>
      </c>
      <c r="D34" s="138"/>
      <c r="E34" s="45">
        <v>0.05</v>
      </c>
      <c r="F34" s="39">
        <f>SUM(D34:D34)*E34</f>
        <v>0</v>
      </c>
      <c r="K34"/>
      <c r="L34"/>
      <c r="M34"/>
      <c r="N34"/>
    </row>
    <row r="35" spans="1:14" ht="252" x14ac:dyDescent="0.25">
      <c r="A35" s="76"/>
      <c r="B35" s="114"/>
      <c r="C35" s="113" t="s">
        <v>73</v>
      </c>
      <c r="D35" s="138"/>
      <c r="E35" s="45">
        <v>0.8</v>
      </c>
      <c r="F35" s="39">
        <f>SUM(D35:D35)*E35</f>
        <v>0</v>
      </c>
      <c r="K35"/>
      <c r="L35"/>
      <c r="M35"/>
      <c r="N35"/>
    </row>
    <row r="36" spans="1:14" ht="47.25" x14ac:dyDescent="0.25">
      <c r="A36" s="76"/>
      <c r="B36" s="115"/>
      <c r="C36" s="113" t="s">
        <v>72</v>
      </c>
      <c r="D36" s="138"/>
      <c r="E36" s="45">
        <v>0.1</v>
      </c>
      <c r="F36" s="39">
        <f>SUM(D36:D36)*E36</f>
        <v>0</v>
      </c>
      <c r="K36"/>
      <c r="L36"/>
      <c r="M36"/>
      <c r="N36"/>
    </row>
    <row r="37" spans="1:14" ht="18.75" customHeight="1" x14ac:dyDescent="0.2">
      <c r="A37" s="76"/>
      <c r="B37" s="109" t="s">
        <v>47</v>
      </c>
      <c r="C37" s="110"/>
      <c r="D37" s="111"/>
      <c r="E37" s="45">
        <f>SUM(E33:E36)</f>
        <v>1</v>
      </c>
      <c r="F37" s="39">
        <f>SUM(F33:F34)</f>
        <v>0</v>
      </c>
      <c r="G37"/>
      <c r="H37"/>
      <c r="I37"/>
      <c r="J37"/>
      <c r="K37"/>
      <c r="L37"/>
      <c r="M37"/>
      <c r="N37"/>
    </row>
    <row r="38" spans="1:14" ht="18.75" customHeight="1" x14ac:dyDescent="0.25">
      <c r="A38" s="5"/>
      <c r="B38" s="32"/>
      <c r="C38" s="32"/>
      <c r="D38" s="32"/>
      <c r="E38" s="32"/>
      <c r="F38" s="32"/>
      <c r="G38" s="32"/>
      <c r="H38" s="22"/>
      <c r="I38"/>
      <c r="J38"/>
      <c r="K38"/>
      <c r="L38"/>
      <c r="M38"/>
      <c r="N38"/>
    </row>
    <row r="39" spans="1:14" ht="37.5" customHeight="1" x14ac:dyDescent="0.25">
      <c r="A39" s="5"/>
      <c r="B39" s="32"/>
      <c r="C39" s="32"/>
      <c r="D39" s="32"/>
      <c r="E39" s="32"/>
      <c r="F39" s="32"/>
      <c r="G39" s="32"/>
      <c r="H39" s="22"/>
      <c r="I39"/>
      <c r="J39"/>
      <c r="K39"/>
      <c r="L39"/>
      <c r="M39"/>
      <c r="N39"/>
    </row>
    <row r="40" spans="1:14" ht="51.75" customHeight="1" x14ac:dyDescent="0.25">
      <c r="A40" s="82" t="s">
        <v>95</v>
      </c>
      <c r="B40" s="83"/>
      <c r="C40" s="83"/>
      <c r="D40" s="83"/>
      <c r="E40" s="83"/>
      <c r="F40" s="84"/>
      <c r="G40" s="32"/>
      <c r="H40" s="32"/>
      <c r="I40" s="22"/>
      <c r="J40"/>
      <c r="K40"/>
      <c r="L40"/>
      <c r="M40"/>
      <c r="N40"/>
    </row>
    <row r="41" spans="1:14" ht="39.75" customHeight="1" x14ac:dyDescent="0.3">
      <c r="A41" s="40" t="s">
        <v>2</v>
      </c>
      <c r="B41" s="41" t="s">
        <v>0</v>
      </c>
      <c r="C41" s="31" t="s">
        <v>48</v>
      </c>
      <c r="D41" s="42" t="s">
        <v>45</v>
      </c>
      <c r="E41" s="42" t="s">
        <v>67</v>
      </c>
      <c r="F41" s="43" t="s">
        <v>17</v>
      </c>
      <c r="G41"/>
      <c r="H41"/>
      <c r="I41"/>
      <c r="J41"/>
      <c r="K41"/>
      <c r="L41"/>
      <c r="M41"/>
      <c r="N41"/>
    </row>
    <row r="42" spans="1:14" ht="246.75" customHeight="1" x14ac:dyDescent="0.2">
      <c r="A42" s="66">
        <v>5</v>
      </c>
      <c r="B42" s="59" t="s">
        <v>12</v>
      </c>
      <c r="C42" s="119" t="s">
        <v>49</v>
      </c>
      <c r="D42" s="134"/>
      <c r="E42" s="45">
        <v>0.15</v>
      </c>
      <c r="F42" s="23">
        <f>SUM(E42*D42)</f>
        <v>0</v>
      </c>
      <c r="G42"/>
      <c r="J42"/>
      <c r="K42"/>
      <c r="L42"/>
      <c r="M42"/>
      <c r="N42"/>
    </row>
    <row r="43" spans="1:14" ht="81" customHeight="1" x14ac:dyDescent="0.2">
      <c r="A43" s="67"/>
      <c r="B43" s="60"/>
      <c r="C43" s="119" t="s">
        <v>14</v>
      </c>
      <c r="D43" s="136"/>
      <c r="E43" s="45">
        <v>0.1</v>
      </c>
      <c r="F43" s="23">
        <f>SUM(E43*D43)</f>
        <v>0</v>
      </c>
      <c r="G43"/>
      <c r="J43"/>
      <c r="K43"/>
      <c r="L43"/>
      <c r="M43"/>
      <c r="N43"/>
    </row>
    <row r="44" spans="1:14" ht="75.75" customHeight="1" x14ac:dyDescent="0.2">
      <c r="A44" s="67"/>
      <c r="B44" s="60"/>
      <c r="C44" s="119" t="s">
        <v>35</v>
      </c>
      <c r="D44" s="136"/>
      <c r="E44" s="45">
        <v>0.15</v>
      </c>
      <c r="F44" s="23">
        <f>SUM(E44*D44)</f>
        <v>0</v>
      </c>
      <c r="G44"/>
      <c r="J44"/>
      <c r="K44"/>
      <c r="L44"/>
      <c r="M44"/>
      <c r="N44"/>
    </row>
    <row r="45" spans="1:14" ht="89.25" customHeight="1" x14ac:dyDescent="0.2">
      <c r="A45" s="67"/>
      <c r="B45" s="60"/>
      <c r="C45" s="119" t="s">
        <v>15</v>
      </c>
      <c r="D45" s="136"/>
      <c r="E45" s="45">
        <v>0.2</v>
      </c>
      <c r="F45" s="23">
        <f>SUM(E45*D45)</f>
        <v>0</v>
      </c>
      <c r="G45"/>
      <c r="H45"/>
      <c r="I45"/>
      <c r="J45"/>
      <c r="K45"/>
      <c r="L45"/>
      <c r="M45"/>
      <c r="N45"/>
    </row>
    <row r="46" spans="1:14" ht="161.25" customHeight="1" x14ac:dyDescent="0.2">
      <c r="A46" s="67"/>
      <c r="B46" s="61"/>
      <c r="C46" s="119" t="s">
        <v>62</v>
      </c>
      <c r="D46" s="136"/>
      <c r="E46" s="45">
        <v>0.4</v>
      </c>
      <c r="F46" s="23">
        <f>SUM(E46*D46)</f>
        <v>0</v>
      </c>
      <c r="G46"/>
      <c r="H46"/>
      <c r="I46"/>
      <c r="J46"/>
      <c r="K46"/>
      <c r="L46"/>
      <c r="M46"/>
      <c r="N46"/>
    </row>
    <row r="47" spans="1:14" ht="66" customHeight="1" thickBot="1" x14ac:dyDescent="0.3">
      <c r="A47" s="68"/>
      <c r="B47" s="65" t="s">
        <v>46</v>
      </c>
      <c r="C47" s="65"/>
      <c r="D47" s="65"/>
      <c r="E47" s="51">
        <f>SUM(E42:E46)</f>
        <v>1</v>
      </c>
      <c r="F47" s="35">
        <f>SUM(F42:F46)</f>
        <v>0</v>
      </c>
      <c r="G47"/>
      <c r="H47"/>
      <c r="I47"/>
      <c r="J47"/>
      <c r="K47"/>
      <c r="L47"/>
      <c r="M47"/>
      <c r="N47"/>
    </row>
    <row r="48" spans="1:14" ht="24" customHeight="1" x14ac:dyDescent="0.25">
      <c r="A48" s="5"/>
      <c r="B48" s="17"/>
      <c r="C48" s="18"/>
      <c r="D48" s="18"/>
      <c r="E48" s="18"/>
      <c r="F48"/>
      <c r="G48"/>
      <c r="H48"/>
      <c r="I48"/>
      <c r="J48"/>
      <c r="K48"/>
      <c r="L48"/>
      <c r="M48"/>
      <c r="N48"/>
    </row>
    <row r="49" spans="1:14" ht="24" customHeight="1" x14ac:dyDescent="0.25">
      <c r="A49" s="5"/>
      <c r="B49" s="17"/>
      <c r="C49" s="18"/>
      <c r="D49" s="18"/>
      <c r="E49" s="18"/>
      <c r="F49"/>
      <c r="G49"/>
      <c r="H49"/>
      <c r="I49"/>
      <c r="J49"/>
      <c r="K49"/>
      <c r="L49"/>
      <c r="M49"/>
      <c r="N49"/>
    </row>
    <row r="50" spans="1:14" ht="24" customHeight="1" x14ac:dyDescent="0.25">
      <c r="A50" s="120" t="s">
        <v>96</v>
      </c>
      <c r="B50" s="120"/>
      <c r="C50" s="120"/>
      <c r="D50" s="120"/>
      <c r="E50" s="120"/>
      <c r="F50" s="120"/>
      <c r="G50" s="120"/>
      <c r="H50"/>
      <c r="I50"/>
      <c r="J50"/>
      <c r="K50"/>
      <c r="L50"/>
      <c r="M50"/>
      <c r="N50"/>
    </row>
    <row r="51" spans="1:14" ht="47.25" x14ac:dyDescent="0.2">
      <c r="A51" s="106" t="s">
        <v>2</v>
      </c>
      <c r="B51" s="106" t="s">
        <v>0</v>
      </c>
      <c r="C51" s="106" t="s">
        <v>1</v>
      </c>
      <c r="D51" s="106" t="s">
        <v>76</v>
      </c>
      <c r="E51" s="106" t="s">
        <v>77</v>
      </c>
      <c r="F51" s="106" t="s">
        <v>34</v>
      </c>
      <c r="G51" s="107" t="s">
        <v>63</v>
      </c>
      <c r="H51"/>
      <c r="I51"/>
      <c r="J51"/>
      <c r="K51"/>
      <c r="L51"/>
      <c r="M51"/>
      <c r="N51"/>
    </row>
    <row r="52" spans="1:14" ht="45.75" customHeight="1" x14ac:dyDescent="0.2">
      <c r="A52" s="74">
        <v>6</v>
      </c>
      <c r="B52" s="71" t="s">
        <v>52</v>
      </c>
      <c r="C52" s="119" t="s">
        <v>10</v>
      </c>
      <c r="D52" s="78">
        <v>220</v>
      </c>
      <c r="E52" s="134"/>
      <c r="F52" s="45">
        <v>0.6</v>
      </c>
      <c r="G52" s="20">
        <f>+E52*F52</f>
        <v>0</v>
      </c>
      <c r="H52"/>
      <c r="I52"/>
      <c r="J52"/>
      <c r="K52"/>
      <c r="L52"/>
      <c r="M52"/>
      <c r="N52"/>
    </row>
    <row r="53" spans="1:14" ht="45.75" customHeight="1" x14ac:dyDescent="0.2">
      <c r="A53" s="74"/>
      <c r="B53" s="72"/>
      <c r="C53" s="119" t="s">
        <v>11</v>
      </c>
      <c r="D53" s="78">
        <v>170</v>
      </c>
      <c r="E53" s="134"/>
      <c r="F53" s="45">
        <v>0.4</v>
      </c>
      <c r="G53" s="20">
        <f>+E53*F53</f>
        <v>0</v>
      </c>
      <c r="H53"/>
      <c r="I53"/>
      <c r="J53"/>
      <c r="K53"/>
      <c r="L53"/>
      <c r="M53"/>
      <c r="N53"/>
    </row>
    <row r="54" spans="1:14" ht="36" customHeight="1" thickBot="1" x14ac:dyDescent="0.25">
      <c r="A54" s="75"/>
      <c r="B54" s="69" t="s">
        <v>16</v>
      </c>
      <c r="C54" s="70"/>
      <c r="D54" s="70"/>
      <c r="E54" s="77"/>
      <c r="F54" s="45">
        <f>SUM(F52:F53)</f>
        <v>1</v>
      </c>
      <c r="G54" s="23">
        <f>SUM(G52:G53)</f>
        <v>0</v>
      </c>
      <c r="H54"/>
      <c r="I54"/>
      <c r="J54"/>
      <c r="K54"/>
      <c r="L54"/>
      <c r="M54"/>
      <c r="N54"/>
    </row>
    <row r="55" spans="1:14" ht="28.5" customHeight="1" thickBot="1" x14ac:dyDescent="0.3">
      <c r="A55" s="5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/>
      <c r="N55"/>
    </row>
    <row r="56" spans="1:14" ht="34.5" customHeight="1" x14ac:dyDescent="0.25">
      <c r="A56" s="121" t="s">
        <v>97</v>
      </c>
      <c r="B56" s="122"/>
      <c r="C56" s="122"/>
      <c r="D56" s="122"/>
      <c r="E56" s="122"/>
      <c r="F56" s="123"/>
      <c r="G56" s="18"/>
      <c r="H56" s="18"/>
      <c r="I56" s="18"/>
      <c r="J56" s="18"/>
      <c r="K56" s="18"/>
      <c r="L56" s="18"/>
      <c r="M56" s="18"/>
      <c r="N56"/>
    </row>
    <row r="57" spans="1:14" ht="59.25" customHeight="1" x14ac:dyDescent="0.25">
      <c r="A57" s="13" t="s">
        <v>2</v>
      </c>
      <c r="B57" s="13" t="s">
        <v>0</v>
      </c>
      <c r="C57" s="13" t="s">
        <v>18</v>
      </c>
      <c r="D57" s="13" t="s">
        <v>56</v>
      </c>
      <c r="E57" s="13" t="s">
        <v>66</v>
      </c>
      <c r="F57" s="13" t="s">
        <v>64</v>
      </c>
      <c r="G57" s="18"/>
      <c r="H57" s="18"/>
      <c r="I57" s="18"/>
      <c r="J57" s="18"/>
      <c r="K57" s="18"/>
      <c r="L57" s="18"/>
      <c r="M57" s="18"/>
      <c r="N57"/>
    </row>
    <row r="58" spans="1:14" ht="66" customHeight="1" x14ac:dyDescent="0.25">
      <c r="A58" s="56">
        <v>7</v>
      </c>
      <c r="B58" s="96" t="s">
        <v>55</v>
      </c>
      <c r="C58" s="44" t="s">
        <v>19</v>
      </c>
      <c r="D58" s="134"/>
      <c r="E58" s="45">
        <v>0.5</v>
      </c>
      <c r="F58" s="23">
        <f>SUM(E58*D58)</f>
        <v>0</v>
      </c>
      <c r="G58" s="25"/>
      <c r="H58"/>
      <c r="I58"/>
      <c r="J58"/>
      <c r="K58"/>
      <c r="L58"/>
      <c r="M58"/>
      <c r="N58"/>
    </row>
    <row r="59" spans="1:14" ht="50.25" customHeight="1" x14ac:dyDescent="0.25">
      <c r="A59" s="57"/>
      <c r="B59" s="97"/>
      <c r="C59" s="116" t="s">
        <v>20</v>
      </c>
      <c r="D59" s="134"/>
      <c r="E59" s="45">
        <v>0.5</v>
      </c>
      <c r="F59" s="23">
        <f>SUM(E59*D59)</f>
        <v>0</v>
      </c>
      <c r="G59" s="29"/>
      <c r="H59"/>
      <c r="I59"/>
      <c r="J59"/>
      <c r="K59"/>
      <c r="L59"/>
      <c r="M59"/>
      <c r="N59"/>
    </row>
    <row r="60" spans="1:14" ht="35.25" customHeight="1" thickBot="1" x14ac:dyDescent="0.3">
      <c r="A60" s="58"/>
      <c r="B60" s="128" t="s">
        <v>44</v>
      </c>
      <c r="C60" s="129"/>
      <c r="D60" s="130"/>
      <c r="E60" s="45">
        <f>SUM(E58:E59)</f>
        <v>1</v>
      </c>
      <c r="F60" s="24">
        <f>SUM(F58:F59)</f>
        <v>0</v>
      </c>
      <c r="G60" s="30"/>
      <c r="H60"/>
      <c r="I60"/>
      <c r="J60" s="18"/>
      <c r="K60" s="19"/>
      <c r="L60"/>
      <c r="M60"/>
      <c r="N60"/>
    </row>
    <row r="61" spans="1:14" ht="16.5" customHeight="1" x14ac:dyDescent="0.25">
      <c r="C61" s="14"/>
      <c r="D61" s="15"/>
      <c r="E61" s="15"/>
      <c r="F61" s="30"/>
      <c r="G61"/>
      <c r="H61"/>
      <c r="I61"/>
      <c r="J61"/>
      <c r="K61"/>
      <c r="L61"/>
      <c r="M61"/>
      <c r="N61"/>
    </row>
    <row r="62" spans="1:14" ht="30" customHeight="1" x14ac:dyDescent="0.25">
      <c r="A62" s="124" t="s">
        <v>96</v>
      </c>
      <c r="B62" s="125"/>
      <c r="C62" s="125"/>
      <c r="D62" s="125"/>
      <c r="E62" s="125"/>
      <c r="F62" s="125"/>
      <c r="G62" s="125"/>
      <c r="H62" s="125"/>
      <c r="I62" s="126"/>
      <c r="J62"/>
      <c r="K62"/>
      <c r="L62"/>
      <c r="M62"/>
      <c r="N62"/>
    </row>
    <row r="63" spans="1:14" ht="65.25" customHeight="1" x14ac:dyDescent="0.2">
      <c r="A63" s="85" t="s">
        <v>2</v>
      </c>
      <c r="B63" s="86" t="s">
        <v>0</v>
      </c>
      <c r="C63" s="86" t="s">
        <v>9</v>
      </c>
      <c r="D63" s="86" t="s">
        <v>98</v>
      </c>
      <c r="E63" s="86" t="s">
        <v>99</v>
      </c>
      <c r="F63" s="86" t="s">
        <v>100</v>
      </c>
      <c r="G63" s="86" t="s">
        <v>101</v>
      </c>
      <c r="H63" s="86" t="s">
        <v>66</v>
      </c>
      <c r="I63" s="86" t="s">
        <v>63</v>
      </c>
      <c r="J63"/>
      <c r="K63"/>
      <c r="L63"/>
      <c r="M63"/>
      <c r="N63"/>
    </row>
    <row r="64" spans="1:14" ht="38.25" customHeight="1" x14ac:dyDescent="0.25">
      <c r="A64" s="56">
        <v>8</v>
      </c>
      <c r="B64" s="96" t="s">
        <v>60</v>
      </c>
      <c r="C64" s="116" t="s">
        <v>24</v>
      </c>
      <c r="D64" s="134"/>
      <c r="E64" s="136"/>
      <c r="F64" s="136"/>
      <c r="G64" s="136"/>
      <c r="H64" s="45">
        <v>0.4</v>
      </c>
      <c r="I64" s="23">
        <f>SUM((D64*70%+E64*10%+F64*10%+G64*10%)*H64)</f>
        <v>0</v>
      </c>
      <c r="J64"/>
      <c r="K64"/>
      <c r="L64"/>
      <c r="M64"/>
      <c r="N64"/>
    </row>
    <row r="65" spans="1:14" ht="39" customHeight="1" x14ac:dyDescent="0.25">
      <c r="A65" s="57"/>
      <c r="B65" s="97"/>
      <c r="C65" s="116" t="s">
        <v>25</v>
      </c>
      <c r="D65" s="136"/>
      <c r="E65" s="136"/>
      <c r="F65" s="136"/>
      <c r="G65" s="136"/>
      <c r="H65" s="46">
        <v>0.6</v>
      </c>
      <c r="I65" s="23">
        <f>SUM((D65*70%+E65*10%+F65*10%+G65*10%)*H65)</f>
        <v>0</v>
      </c>
      <c r="J65"/>
      <c r="K65"/>
      <c r="L65"/>
      <c r="M65"/>
      <c r="N65"/>
    </row>
    <row r="66" spans="1:14" ht="34.5" customHeight="1" thickBot="1" x14ac:dyDescent="0.3">
      <c r="A66" s="58"/>
      <c r="B66" s="62" t="s">
        <v>61</v>
      </c>
      <c r="C66" s="63"/>
      <c r="D66" s="63"/>
      <c r="E66" s="63"/>
      <c r="F66" s="63"/>
      <c r="G66" s="64"/>
      <c r="H66" s="50">
        <f>SUM(H64:H65)</f>
        <v>1</v>
      </c>
      <c r="I66" s="24">
        <f>SUM(I64:I65)</f>
        <v>0</v>
      </c>
      <c r="J66"/>
      <c r="K66"/>
      <c r="L66"/>
      <c r="M66"/>
      <c r="N66"/>
    </row>
    <row r="67" spans="1:14" ht="16.5" customHeight="1" x14ac:dyDescent="0.25">
      <c r="C67" s="14"/>
      <c r="D67" s="15"/>
      <c r="E67" s="15"/>
      <c r="F67" s="30"/>
      <c r="G67"/>
      <c r="H67"/>
      <c r="I67"/>
      <c r="J67"/>
      <c r="K67"/>
      <c r="L67"/>
      <c r="M67"/>
      <c r="N67"/>
    </row>
    <row r="68" spans="1:14" ht="32.25" customHeight="1" x14ac:dyDescent="0.3">
      <c r="A68" s="131" t="s">
        <v>69</v>
      </c>
      <c r="B68" s="132"/>
      <c r="C68" s="132"/>
      <c r="D68" s="132"/>
      <c r="E68" s="133"/>
      <c r="F68" s="30"/>
      <c r="G68"/>
      <c r="H68"/>
      <c r="I68"/>
      <c r="J68"/>
      <c r="K68"/>
      <c r="L68"/>
      <c r="M68"/>
      <c r="N68"/>
    </row>
    <row r="69" spans="1:14" ht="49.5" customHeight="1" x14ac:dyDescent="0.2">
      <c r="A69" s="86" t="s">
        <v>2</v>
      </c>
      <c r="B69" s="86" t="s">
        <v>50</v>
      </c>
      <c r="C69" s="86" t="s">
        <v>51</v>
      </c>
      <c r="D69" s="86" t="s">
        <v>68</v>
      </c>
      <c r="E69" s="86" t="s">
        <v>17</v>
      </c>
      <c r="F69"/>
      <c r="G69"/>
      <c r="H69"/>
      <c r="I69"/>
      <c r="J69"/>
      <c r="K69"/>
      <c r="L69"/>
      <c r="M69"/>
      <c r="N69"/>
    </row>
    <row r="70" spans="1:14" ht="106.5" customHeight="1" x14ac:dyDescent="0.2">
      <c r="A70" s="53">
        <v>1</v>
      </c>
      <c r="B70" s="96" t="s">
        <v>28</v>
      </c>
      <c r="C70" s="37">
        <f>+L11</f>
        <v>0</v>
      </c>
      <c r="D70" s="49">
        <v>0.25</v>
      </c>
      <c r="E70" s="37">
        <f t="shared" ref="E70:E77" si="2">SUM(D70*C70)</f>
        <v>0</v>
      </c>
      <c r="F70" s="15"/>
      <c r="G70" s="135" t="s">
        <v>102</v>
      </c>
      <c r="H70" s="135"/>
      <c r="I70" s="135"/>
      <c r="J70"/>
      <c r="K70"/>
      <c r="L70"/>
      <c r="M70"/>
      <c r="N70"/>
    </row>
    <row r="71" spans="1:14" ht="55.5" customHeight="1" x14ac:dyDescent="0.25">
      <c r="A71" s="53">
        <v>2</v>
      </c>
      <c r="B71" s="97" t="s">
        <v>57</v>
      </c>
      <c r="C71" s="37">
        <f>+H17</f>
        <v>0</v>
      </c>
      <c r="D71" s="49">
        <v>0.05</v>
      </c>
      <c r="E71" s="37">
        <f t="shared" si="2"/>
        <v>0</v>
      </c>
      <c r="F71" s="25"/>
      <c r="G71" s="135"/>
      <c r="H71" s="135"/>
      <c r="I71" s="135"/>
      <c r="J71"/>
      <c r="K71"/>
      <c r="L71"/>
      <c r="M71"/>
      <c r="N71"/>
    </row>
    <row r="72" spans="1:14" ht="61.5" customHeight="1" x14ac:dyDescent="0.2">
      <c r="A72" s="53">
        <v>3</v>
      </c>
      <c r="B72" s="96" t="s">
        <v>33</v>
      </c>
      <c r="C72" s="37">
        <f>+I29</f>
        <v>0</v>
      </c>
      <c r="D72" s="49">
        <v>0.25</v>
      </c>
      <c r="E72" s="37">
        <f t="shared" si="2"/>
        <v>0</v>
      </c>
      <c r="F72" s="27"/>
      <c r="G72" s="135"/>
      <c r="H72" s="135"/>
      <c r="I72" s="135"/>
      <c r="J72"/>
      <c r="K72"/>
      <c r="L72"/>
      <c r="M72"/>
      <c r="N72"/>
    </row>
    <row r="73" spans="1:14" ht="58.5" customHeight="1" x14ac:dyDescent="0.2">
      <c r="A73" s="53">
        <v>4</v>
      </c>
      <c r="B73" s="97" t="s">
        <v>74</v>
      </c>
      <c r="C73" s="37">
        <f>+F37</f>
        <v>0</v>
      </c>
      <c r="D73" s="49">
        <v>0.1</v>
      </c>
      <c r="E73" s="37">
        <f t="shared" si="2"/>
        <v>0</v>
      </c>
      <c r="F73" s="27"/>
      <c r="G73" s="135"/>
      <c r="H73" s="135"/>
      <c r="I73" s="135"/>
      <c r="J73"/>
      <c r="K73"/>
      <c r="L73"/>
      <c r="M73"/>
      <c r="N73"/>
    </row>
    <row r="74" spans="1:14" ht="84.75" customHeight="1" x14ac:dyDescent="0.2">
      <c r="A74" s="53">
        <v>5</v>
      </c>
      <c r="B74" s="96" t="s">
        <v>12</v>
      </c>
      <c r="C74" s="37">
        <f>+F47</f>
        <v>0</v>
      </c>
      <c r="D74" s="49">
        <v>0.05</v>
      </c>
      <c r="E74" s="37">
        <f t="shared" si="2"/>
        <v>0</v>
      </c>
      <c r="G74" s="135"/>
      <c r="H74" s="135"/>
      <c r="I74" s="135"/>
      <c r="J74"/>
      <c r="K74"/>
      <c r="L74"/>
      <c r="M74"/>
      <c r="N74"/>
    </row>
    <row r="75" spans="1:14" ht="36.75" customHeight="1" x14ac:dyDescent="0.25">
      <c r="A75" s="53">
        <v>6</v>
      </c>
      <c r="B75" s="97" t="s">
        <v>52</v>
      </c>
      <c r="C75" s="37">
        <f>+G54</f>
        <v>0</v>
      </c>
      <c r="D75" s="49">
        <v>0.05</v>
      </c>
      <c r="E75" s="37">
        <f t="shared" si="2"/>
        <v>0</v>
      </c>
      <c r="F75" s="16"/>
      <c r="G75" s="25"/>
      <c r="H75"/>
      <c r="I75"/>
      <c r="J75"/>
      <c r="K75"/>
      <c r="L75"/>
      <c r="M75"/>
      <c r="N75"/>
    </row>
    <row r="76" spans="1:14" ht="63.75" customHeight="1" thickBot="1" x14ac:dyDescent="0.3">
      <c r="A76" s="53">
        <v>7</v>
      </c>
      <c r="B76" s="96" t="s">
        <v>43</v>
      </c>
      <c r="C76" s="37">
        <f>+F60</f>
        <v>0</v>
      </c>
      <c r="D76" s="49">
        <v>0.2</v>
      </c>
      <c r="E76" s="37">
        <f t="shared" si="2"/>
        <v>0</v>
      </c>
      <c r="G76" s="79" t="s">
        <v>78</v>
      </c>
      <c r="H76" s="80"/>
      <c r="I76" s="80"/>
      <c r="J76"/>
      <c r="K76"/>
      <c r="L76"/>
      <c r="M76"/>
      <c r="N76"/>
    </row>
    <row r="77" spans="1:14" ht="51.75" customHeight="1" thickBot="1" x14ac:dyDescent="0.3">
      <c r="A77" s="54">
        <v>8</v>
      </c>
      <c r="B77" s="97" t="s">
        <v>60</v>
      </c>
      <c r="C77" s="37">
        <f>+I66</f>
        <v>0</v>
      </c>
      <c r="D77" s="49">
        <v>0.05</v>
      </c>
      <c r="E77" s="37">
        <f t="shared" si="2"/>
        <v>0</v>
      </c>
      <c r="G77" s="79" t="s">
        <v>79</v>
      </c>
      <c r="H77" s="81"/>
      <c r="I77" s="81"/>
      <c r="J77"/>
      <c r="K77"/>
      <c r="L77"/>
      <c r="M77"/>
      <c r="N77"/>
    </row>
    <row r="78" spans="1:14" ht="48.75" customHeight="1" x14ac:dyDescent="0.2">
      <c r="A78" s="33"/>
      <c r="B78" s="127" t="s">
        <v>13</v>
      </c>
      <c r="C78" s="36"/>
      <c r="D78" s="52">
        <f>SUM(D70:D77)</f>
        <v>1.0000000000000002</v>
      </c>
      <c r="E78" s="37">
        <f>SUM(E70:E77)</f>
        <v>0</v>
      </c>
      <c r="G78" s="27"/>
      <c r="H78"/>
      <c r="I78"/>
      <c r="J78"/>
      <c r="K78"/>
      <c r="L78"/>
      <c r="M78"/>
      <c r="N78"/>
    </row>
    <row r="79" spans="1:14" ht="45.75" customHeight="1" x14ac:dyDescent="0.25">
      <c r="H79"/>
      <c r="I79"/>
      <c r="J79"/>
      <c r="K79"/>
      <c r="L79"/>
      <c r="M79"/>
      <c r="N79"/>
    </row>
    <row r="80" spans="1:14" ht="65.25" customHeight="1" x14ac:dyDescent="0.25">
      <c r="B80" s="28"/>
      <c r="C80" s="28"/>
      <c r="D80" s="28"/>
      <c r="E80" s="28"/>
      <c r="G80" s="16"/>
      <c r="H80"/>
      <c r="I80"/>
      <c r="J80"/>
      <c r="K80"/>
      <c r="L80"/>
      <c r="M80"/>
      <c r="N80"/>
    </row>
    <row r="81" spans="1:15" ht="41.25" customHeight="1" x14ac:dyDescent="0.25">
      <c r="C81"/>
      <c r="D81"/>
      <c r="E81"/>
      <c r="H81" s="15"/>
      <c r="I81"/>
      <c r="J81"/>
      <c r="K81"/>
      <c r="L81"/>
      <c r="M81"/>
      <c r="N81"/>
    </row>
    <row r="82" spans="1:15" ht="24" customHeight="1" x14ac:dyDescent="0.25">
      <c r="F82" s="28"/>
      <c r="N82" s="25"/>
    </row>
    <row r="83" spans="1:15" ht="24" customHeight="1" x14ac:dyDescent="0.25">
      <c r="F83"/>
      <c r="N83" s="27"/>
    </row>
    <row r="84" spans="1:15" ht="24" customHeight="1" x14ac:dyDescent="0.25">
      <c r="G84" s="28"/>
      <c r="N84" s="27"/>
    </row>
    <row r="85" spans="1:15" ht="24" customHeight="1" x14ac:dyDescent="0.25">
      <c r="G85"/>
      <c r="H85" s="28"/>
      <c r="I85" s="28"/>
      <c r="J85" s="28"/>
    </row>
    <row r="86" spans="1:15" ht="63" customHeight="1" x14ac:dyDescent="0.25">
      <c r="H86"/>
      <c r="N86" s="16"/>
    </row>
    <row r="87" spans="1:15" ht="38.25" customHeight="1" x14ac:dyDescent="0.25"/>
    <row r="88" spans="1:15" ht="24" customHeight="1" x14ac:dyDescent="0.25"/>
    <row r="89" spans="1:15" ht="48.75" customHeight="1" x14ac:dyDescent="0.25"/>
    <row r="90" spans="1:15" ht="49.5" customHeight="1" x14ac:dyDescent="0.25"/>
    <row r="91" spans="1:15" ht="54.75" customHeight="1" x14ac:dyDescent="0.25"/>
    <row r="92" spans="1:15" ht="21" customHeight="1" x14ac:dyDescent="0.25">
      <c r="O92" s="26"/>
    </row>
    <row r="93" spans="1:15" x14ac:dyDescent="0.25">
      <c r="O93" s="26"/>
    </row>
    <row r="94" spans="1:15" ht="59.25" customHeight="1" x14ac:dyDescent="0.25"/>
    <row r="95" spans="1:15" ht="65.25" customHeight="1" x14ac:dyDescent="0.25">
      <c r="O95" s="2"/>
    </row>
    <row r="96" spans="1:15" s="2" customFormat="1" ht="45.75" customHeight="1" x14ac:dyDescent="0.25">
      <c r="A96"/>
      <c r="B96" s="1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/>
    </row>
    <row r="97" ht="42.75" customHeight="1" x14ac:dyDescent="0.25"/>
    <row r="98" ht="41.25" customHeight="1" x14ac:dyDescent="0.25"/>
    <row r="99" ht="51.75" customHeight="1" x14ac:dyDescent="0.25"/>
    <row r="100" ht="39" customHeight="1" x14ac:dyDescent="0.25"/>
    <row r="101" ht="24" customHeight="1" x14ac:dyDescent="0.25"/>
    <row r="102" ht="24" customHeight="1" x14ac:dyDescent="0.25"/>
    <row r="103" ht="35.25" customHeight="1" x14ac:dyDescent="0.25"/>
    <row r="104" ht="36.75" customHeight="1" x14ac:dyDescent="0.25"/>
    <row r="105" ht="32.25" customHeight="1" x14ac:dyDescent="0.25"/>
    <row r="106" ht="39" customHeight="1" x14ac:dyDescent="0.25"/>
    <row r="107" ht="24" customHeight="1" x14ac:dyDescent="0.25"/>
    <row r="108" ht="24" customHeight="1" x14ac:dyDescent="0.25"/>
  </sheetData>
  <sheetProtection algorithmName="SHA-512" hashValue="mX7OdaZjlzpOdKNgX0yOMuYsqQiWwwqL4Q1JTHM85qjYO1nt8vETuED5FlJuTLQNl+D2r/qQKrWHbbfJ9Dd+xQ==" saltValue="1+uV9jPON6H2u0ChrmjAMQ==" spinCount="100000" sheet="1" formatRows="0" insertColumns="0" insertRows="0" insertHyperlinks="0" deleteColumns="0" deleteRows="0" sort="0" autoFilter="0" pivotTables="0"/>
  <protectedRanges>
    <protectedRange sqref="H76:I76 H77:I77" name="טווח8"/>
    <protectedRange sqref="D64:G65" name="טווח7"/>
    <protectedRange sqref="E52:E53 D58:D59" name="טווח6"/>
    <protectedRange sqref="D42:D46" name="טווח5"/>
    <protectedRange sqref="D33:D36" name="טווח4"/>
    <protectedRange sqref="D21:G28" name="טווח3"/>
    <protectedRange sqref="D15:F16" name="טווח2"/>
    <protectedRange sqref="D3:J10" name="טווח1"/>
  </protectedRanges>
  <mergeCells count="38">
    <mergeCell ref="B70:B71"/>
    <mergeCell ref="B72:B73"/>
    <mergeCell ref="B74:B75"/>
    <mergeCell ref="B76:B77"/>
    <mergeCell ref="G70:I74"/>
    <mergeCell ref="B3:B11"/>
    <mergeCell ref="A52:A54"/>
    <mergeCell ref="A40:F40"/>
    <mergeCell ref="B15:B16"/>
    <mergeCell ref="A15:A17"/>
    <mergeCell ref="A33:A37"/>
    <mergeCell ref="A50:G50"/>
    <mergeCell ref="B37:D37"/>
    <mergeCell ref="A62:I62"/>
    <mergeCell ref="B17:F17"/>
    <mergeCell ref="A19:I19"/>
    <mergeCell ref="A13:H13"/>
    <mergeCell ref="B29:G29"/>
    <mergeCell ref="A68:E68"/>
    <mergeCell ref="A64:A66"/>
    <mergeCell ref="B64:B65"/>
    <mergeCell ref="A56:F56"/>
    <mergeCell ref="B66:G66"/>
    <mergeCell ref="B47:D47"/>
    <mergeCell ref="A42:A47"/>
    <mergeCell ref="B54:D54"/>
    <mergeCell ref="B52:B53"/>
    <mergeCell ref="B60:D60"/>
    <mergeCell ref="A58:A60"/>
    <mergeCell ref="B58:B59"/>
    <mergeCell ref="B42:B46"/>
    <mergeCell ref="B33:B36"/>
    <mergeCell ref="C11:J11"/>
    <mergeCell ref="A1:L1"/>
    <mergeCell ref="A31:F31"/>
    <mergeCell ref="A21:A29"/>
    <mergeCell ref="B21:B28"/>
    <mergeCell ref="A3:A11"/>
  </mergeCells>
  <phoneticPr fontId="3" type="noConversion"/>
  <dataValidations count="1">
    <dataValidation type="custom" allowBlank="1" showInputMessage="1" showErrorMessage="1" sqref="E52:E53">
      <formula1>E52&lt;=D52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&amp;C&amp;"David,מודגש"&amp;14מכרז 154469 - שירותי קישוריות וספק תשתית לרשת האינטרנט - טופס ההצעה הכספית - נספח 3</oddHeader>
    <oddFooter>עמוד &amp;P מתוך &amp;N</oddFooter>
  </headerFooter>
  <rowBreaks count="5" manualBreakCount="5">
    <brk id="11" max="16383" man="1"/>
    <brk id="17" max="16383" man="1"/>
    <brk id="48" max="16383" man="1"/>
    <brk id="60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בנצי שער Benzion Shaar</dc:creator>
  <cp:lastModifiedBy>Doar</cp:lastModifiedBy>
  <cp:lastPrinted>2019-05-22T06:42:05Z</cp:lastPrinted>
  <dcterms:created xsi:type="dcterms:W3CDTF">2012-02-29T10:20:36Z</dcterms:created>
  <dcterms:modified xsi:type="dcterms:W3CDTF">2019-05-22T06:42:19Z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